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 tabRatio="813"/>
  </bookViews>
  <sheets>
    <sheet name="发文附件" sheetId="48" r:id="rId1"/>
  </sheets>
  <definedNames>
    <definedName name="_xlnm._FilterDatabase" localSheetId="0" hidden="1">发文附件!$A$5:$I$75</definedName>
    <definedName name="_xlnm.Print_Area" localSheetId="0">发文附件!$A:$H</definedName>
    <definedName name="_xlnm.Print_Titles" localSheetId="0">发文附件!$4:$5</definedName>
  </definedNames>
  <calcPr calcId="144525"/>
</workbook>
</file>

<file path=xl/calcChain.xml><?xml version="1.0" encoding="utf-8"?>
<calcChain xmlns="http://schemas.openxmlformats.org/spreadsheetml/2006/main">
  <c r="H79" i="48"/>
  <c r="G79"/>
  <c r="F79"/>
  <c r="E79"/>
  <c r="D79"/>
  <c r="I78"/>
  <c r="H78"/>
  <c r="G78"/>
  <c r="F78"/>
  <c r="E78"/>
  <c r="D78"/>
  <c r="I77"/>
  <c r="F77"/>
  <c r="D77"/>
  <c r="I76"/>
  <c r="F76"/>
  <c r="D76"/>
  <c r="I75"/>
  <c r="H75"/>
  <c r="G75"/>
  <c r="F75"/>
  <c r="E75"/>
  <c r="D75"/>
  <c r="I74"/>
  <c r="F74"/>
  <c r="D74"/>
  <c r="I73"/>
  <c r="F73"/>
  <c r="D73"/>
  <c r="I72"/>
  <c r="H72"/>
  <c r="G72"/>
  <c r="F72"/>
  <c r="E72"/>
  <c r="D72"/>
  <c r="I71"/>
  <c r="F71"/>
  <c r="D71"/>
  <c r="I70"/>
  <c r="H70"/>
  <c r="G70"/>
  <c r="F70"/>
  <c r="E70"/>
  <c r="D70"/>
  <c r="I69"/>
  <c r="F69"/>
  <c r="D69"/>
  <c r="I68"/>
  <c r="H68"/>
  <c r="G68"/>
  <c r="F68"/>
  <c r="E68"/>
  <c r="D68"/>
  <c r="F67"/>
  <c r="D67"/>
  <c r="I66"/>
  <c r="F66"/>
  <c r="D66"/>
  <c r="I65"/>
  <c r="H65"/>
  <c r="G65"/>
  <c r="F65"/>
  <c r="E65"/>
  <c r="D65"/>
  <c r="F64"/>
  <c r="D64"/>
  <c r="I63"/>
  <c r="F63"/>
  <c r="D63"/>
  <c r="F62"/>
  <c r="D62"/>
  <c r="I61"/>
  <c r="F61"/>
  <c r="D61"/>
  <c r="I60"/>
  <c r="H60"/>
  <c r="G60"/>
  <c r="F60"/>
  <c r="E60"/>
  <c r="D60"/>
  <c r="I59"/>
  <c r="F59"/>
  <c r="D59"/>
  <c r="I58"/>
  <c r="H58"/>
  <c r="G58"/>
  <c r="F58"/>
  <c r="E58"/>
  <c r="D58"/>
  <c r="F57"/>
  <c r="D57"/>
  <c r="F56"/>
  <c r="D56"/>
  <c r="I55"/>
  <c r="H55"/>
  <c r="G55"/>
  <c r="F55"/>
  <c r="E55"/>
  <c r="D55"/>
  <c r="I54"/>
  <c r="F54"/>
  <c r="D54"/>
  <c r="I53"/>
  <c r="H53"/>
  <c r="G53"/>
  <c r="F53"/>
  <c r="E53"/>
  <c r="D53"/>
  <c r="I52"/>
  <c r="F52"/>
  <c r="D52"/>
  <c r="I51"/>
  <c r="H51"/>
  <c r="G51"/>
  <c r="F51"/>
  <c r="E51"/>
  <c r="D51"/>
  <c r="I50"/>
  <c r="F50"/>
  <c r="D50"/>
  <c r="I49"/>
  <c r="F49"/>
  <c r="D49"/>
  <c r="I48"/>
  <c r="H48"/>
  <c r="G48"/>
  <c r="F48"/>
  <c r="E48"/>
  <c r="D48"/>
  <c r="F47"/>
  <c r="D47"/>
  <c r="I46"/>
  <c r="F46"/>
  <c r="D46"/>
  <c r="I45"/>
  <c r="H45"/>
  <c r="G45"/>
  <c r="F45"/>
  <c r="E45"/>
  <c r="D45"/>
  <c r="F44"/>
  <c r="D44"/>
  <c r="F43"/>
  <c r="D43"/>
  <c r="I42"/>
  <c r="F42"/>
  <c r="D42"/>
  <c r="I41"/>
  <c r="H41"/>
  <c r="G41"/>
  <c r="F41"/>
  <c r="E41"/>
  <c r="D41"/>
  <c r="F40"/>
  <c r="D40"/>
  <c r="I39"/>
  <c r="F39"/>
  <c r="D39"/>
  <c r="I38"/>
  <c r="H38"/>
  <c r="G38"/>
  <c r="F38"/>
  <c r="E38"/>
  <c r="D38"/>
  <c r="F37"/>
  <c r="D37"/>
  <c r="F36"/>
  <c r="D36"/>
  <c r="I35"/>
  <c r="H35"/>
  <c r="G35"/>
  <c r="F35"/>
  <c r="E35"/>
  <c r="D35"/>
  <c r="F34"/>
  <c r="D34"/>
  <c r="I33"/>
  <c r="H33"/>
  <c r="G33"/>
  <c r="F33"/>
  <c r="E33"/>
  <c r="D33"/>
  <c r="I32"/>
  <c r="F32"/>
  <c r="D32"/>
  <c r="I31"/>
  <c r="H31"/>
  <c r="G31"/>
  <c r="F31"/>
  <c r="E31"/>
  <c r="D31"/>
  <c r="F30"/>
  <c r="D30"/>
  <c r="F29"/>
  <c r="D29"/>
  <c r="I28"/>
  <c r="F28"/>
  <c r="D28"/>
  <c r="I27"/>
  <c r="H27"/>
  <c r="G27"/>
  <c r="F27"/>
  <c r="E27"/>
  <c r="D27"/>
  <c r="F26"/>
  <c r="D26"/>
  <c r="I25"/>
  <c r="F25"/>
  <c r="D25"/>
  <c r="I24"/>
  <c r="H24"/>
  <c r="G24"/>
  <c r="F24"/>
  <c r="E24"/>
  <c r="D24"/>
  <c r="F23"/>
  <c r="D23"/>
  <c r="F22"/>
  <c r="D22"/>
  <c r="I21"/>
  <c r="F21"/>
  <c r="D21"/>
  <c r="I20"/>
  <c r="H20"/>
  <c r="G20"/>
  <c r="F20"/>
  <c r="E20"/>
  <c r="D20"/>
  <c r="I19"/>
  <c r="F19"/>
  <c r="D19"/>
  <c r="I18"/>
  <c r="H18"/>
  <c r="G18"/>
  <c r="F18"/>
  <c r="E18"/>
  <c r="D18"/>
  <c r="F17"/>
  <c r="D17"/>
  <c r="I16"/>
  <c r="F16"/>
  <c r="D16"/>
  <c r="I15"/>
  <c r="H15"/>
  <c r="G15"/>
  <c r="F15"/>
  <c r="E15"/>
  <c r="D15"/>
  <c r="F14"/>
  <c r="D14"/>
  <c r="F13"/>
  <c r="D13"/>
  <c r="I12"/>
  <c r="H12"/>
  <c r="G12"/>
  <c r="F12"/>
  <c r="E12"/>
  <c r="D12"/>
  <c r="I11"/>
  <c r="F11"/>
  <c r="D11"/>
  <c r="I10"/>
  <c r="H10"/>
  <c r="G10"/>
  <c r="F10"/>
  <c r="E10"/>
  <c r="D10"/>
  <c r="F9"/>
  <c r="D9"/>
  <c r="I8"/>
  <c r="F8"/>
  <c r="D8"/>
  <c r="H7"/>
  <c r="G7"/>
  <c r="F7"/>
  <c r="E7"/>
  <c r="D7"/>
  <c r="F6"/>
  <c r="D6"/>
</calcChain>
</file>

<file path=xl/sharedStrings.xml><?xml version="1.0" encoding="utf-8"?>
<sst xmlns="http://schemas.openxmlformats.org/spreadsheetml/2006/main" count="159" uniqueCount="89">
  <si>
    <t>附件：</t>
  </si>
  <si>
    <t>循环经济试点示范项目验收清算补助资金表</t>
  </si>
  <si>
    <t>单位：万元</t>
  </si>
  <si>
    <t>省份</t>
  </si>
  <si>
    <t>项目类别</t>
  </si>
  <si>
    <t>项目名称</t>
  </si>
  <si>
    <t>核定补助资金</t>
  </si>
  <si>
    <t>已拨付补助资金</t>
  </si>
  <si>
    <t>清算资金</t>
  </si>
  <si>
    <t>小计</t>
  </si>
  <si>
    <t>应拨付剩余资金</t>
  </si>
  <si>
    <t>应扣回已拨资金</t>
  </si>
  <si>
    <t>天津市</t>
  </si>
  <si>
    <t>餐厨试点城市</t>
  </si>
  <si>
    <t>和平区</t>
  </si>
  <si>
    <t>内蒙古自治区</t>
  </si>
  <si>
    <t>园区循环化改造</t>
  </si>
  <si>
    <t>内蒙古巴彦淖尔经济技术开发区</t>
  </si>
  <si>
    <t>乌海市</t>
  </si>
  <si>
    <t>辽宁省</t>
  </si>
  <si>
    <t>鞍山经济开发区</t>
  </si>
  <si>
    <t>黑龙江省</t>
  </si>
  <si>
    <t>牡丹江经济技术开发区</t>
  </si>
  <si>
    <t>大庆市</t>
  </si>
  <si>
    <t>上海市</t>
  </si>
  <si>
    <t>上海青浦工业园区</t>
  </si>
  <si>
    <t>上海临港再制造产业示范基地</t>
  </si>
  <si>
    <t>江苏省</t>
  </si>
  <si>
    <t>江苏邳州经济开发区</t>
  </si>
  <si>
    <t>浙江省</t>
  </si>
  <si>
    <t>丽水经济技术开发区</t>
  </si>
  <si>
    <t>宁波大榭开发区</t>
  </si>
  <si>
    <t>绍兴市</t>
  </si>
  <si>
    <t>安徽省</t>
  </si>
  <si>
    <t>叶集经济开发区</t>
  </si>
  <si>
    <t>铜陵市</t>
  </si>
  <si>
    <t>福建省</t>
  </si>
  <si>
    <t>福建泉港石化工业园区</t>
  </si>
  <si>
    <t>厦门市集美（杏林）台商投资区</t>
  </si>
  <si>
    <t>厦门市</t>
  </si>
  <si>
    <t>江西省</t>
  </si>
  <si>
    <t>井冈山经济技术开发区</t>
  </si>
  <si>
    <t>山东省</t>
  </si>
  <si>
    <t>潍坊滨海经济技术开发区</t>
  </si>
  <si>
    <t>河南省</t>
  </si>
  <si>
    <t>新乡经济技术开发区</t>
  </si>
  <si>
    <t>焦作市</t>
  </si>
  <si>
    <t>湖北省</t>
  </si>
  <si>
    <t>城市矿产</t>
  </si>
  <si>
    <t>湖北大冶有色再生资源循环利用产业园</t>
  </si>
  <si>
    <t>湖北孝感高新技术产业开发区</t>
  </si>
  <si>
    <t>湖南省</t>
  </si>
  <si>
    <t>衡阳常宁水口山经济开发区</t>
  </si>
  <si>
    <t>娄底市</t>
  </si>
  <si>
    <t>株洲市</t>
  </si>
  <si>
    <t>广东省</t>
  </si>
  <si>
    <t>湛江经济技术开发区</t>
  </si>
  <si>
    <t>深圳国家自主创新示范区坪山园区</t>
  </si>
  <si>
    <t>广西壮族自治区</t>
  </si>
  <si>
    <t>广西玉林龙潭进口再生资源加工利用园区</t>
  </si>
  <si>
    <t>广西—东盟经济技术开发区</t>
  </si>
  <si>
    <t>重庆市</t>
  </si>
  <si>
    <t>涪陵区</t>
  </si>
  <si>
    <t>四川省</t>
  </si>
  <si>
    <t>南充市</t>
  </si>
  <si>
    <t>贵州省</t>
  </si>
  <si>
    <t>贵州大龙经济开发区</t>
  </si>
  <si>
    <t>贵州红果经济开发区</t>
  </si>
  <si>
    <t>西藏自治区</t>
  </si>
  <si>
    <t>拉萨市</t>
  </si>
  <si>
    <t>陕西省</t>
  </si>
  <si>
    <t>陕西再生资源产业园</t>
  </si>
  <si>
    <t>陕西省铜川经济技术开发区董家河循环经济产业示范园</t>
  </si>
  <si>
    <t>西安市</t>
  </si>
  <si>
    <t>延安市</t>
  </si>
  <si>
    <t>甘肃省</t>
  </si>
  <si>
    <t>张掖经济技术开发区生态科技产业园</t>
  </si>
  <si>
    <t>白银市</t>
  </si>
  <si>
    <t>青海省</t>
  </si>
  <si>
    <t>西宁经济技术开发区东川工业园区</t>
  </si>
  <si>
    <t>宁夏回族自治区</t>
  </si>
  <si>
    <t>宁东能源化工基地</t>
  </si>
  <si>
    <t>新疆维吾尔自治区</t>
  </si>
  <si>
    <t>新疆克拉玛依石油化工工业园区</t>
  </si>
  <si>
    <t>新疆准东经济技术开发区</t>
  </si>
  <si>
    <t>新疆生产建设兵团</t>
  </si>
  <si>
    <t>石河子经济技术开发区</t>
  </si>
  <si>
    <t>新疆五家渠经济技术开发区</t>
  </si>
  <si>
    <t>合计</t>
  </si>
</sst>
</file>

<file path=xl/styles.xml><?xml version="1.0" encoding="utf-8"?>
<styleSheet xmlns="http://schemas.openxmlformats.org/spreadsheetml/2006/main">
  <fonts count="8">
    <font>
      <sz val="12"/>
      <color theme="1"/>
      <name val="DengXian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DengXian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华文中宋"/>
      <family val="3"/>
      <charset val="134"/>
    </font>
    <font>
      <b/>
      <sz val="11"/>
      <color theme="1"/>
      <name val="宋体"/>
      <family val="3"/>
      <charset val="134"/>
    </font>
    <font>
      <sz val="9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10" xfId="1"/>
    <cellStyle name="常规 5" xfId="2"/>
    <cellStyle name="常规 6" xf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79"/>
  <sheetViews>
    <sheetView showZeros="0" tabSelected="1" view="pageBreakPreview" zoomScale="130" zoomScaleNormal="100" zoomScaleSheetLayoutView="130" workbookViewId="0">
      <pane xSplit="3" ySplit="5" topLeftCell="D6" activePane="bottomRight" state="frozen"/>
      <selection pane="topRight"/>
      <selection pane="bottomLeft"/>
      <selection pane="bottomRight" activeCell="K76" sqref="K76"/>
    </sheetView>
  </sheetViews>
  <sheetFormatPr defaultColWidth="9" defaultRowHeight="13.5"/>
  <cols>
    <col min="1" max="1" width="8.875" style="4" customWidth="1"/>
    <col min="2" max="2" width="14.25" style="4" customWidth="1"/>
    <col min="3" max="3" width="20.125" style="5" customWidth="1"/>
    <col min="4" max="8" width="9.75" style="4" customWidth="1"/>
    <col min="9" max="16384" width="9" style="4"/>
  </cols>
  <sheetData>
    <row r="1" spans="1:12" ht="20.25" customHeight="1">
      <c r="A1" s="6" t="s">
        <v>0</v>
      </c>
    </row>
    <row r="2" spans="1:12" ht="45" customHeight="1">
      <c r="A2" s="14" t="s">
        <v>1</v>
      </c>
      <c r="B2" s="14"/>
      <c r="C2" s="14"/>
      <c r="D2" s="14"/>
      <c r="E2" s="14"/>
      <c r="F2" s="14"/>
      <c r="G2" s="14"/>
      <c r="H2" s="14"/>
    </row>
    <row r="3" spans="1:12" s="1" customFormat="1" ht="17.25" customHeight="1">
      <c r="C3" s="7"/>
      <c r="G3" s="15" t="s">
        <v>2</v>
      </c>
      <c r="H3" s="15"/>
    </row>
    <row r="4" spans="1:12" s="2" customFormat="1" ht="32.1" customHeight="1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/>
      <c r="H4" s="16"/>
    </row>
    <row r="5" spans="1:12" s="2" customFormat="1" ht="32.1" customHeight="1">
      <c r="A5" s="16"/>
      <c r="B5" s="16"/>
      <c r="C5" s="16"/>
      <c r="D5" s="16"/>
      <c r="E5" s="16"/>
      <c r="F5" s="8" t="s">
        <v>9</v>
      </c>
      <c r="G5" s="8" t="s">
        <v>10</v>
      </c>
      <c r="H5" s="8" t="s">
        <v>11</v>
      </c>
    </row>
    <row r="6" spans="1:12" s="3" customFormat="1" ht="27.95" customHeight="1">
      <c r="A6" s="18" t="s">
        <v>12</v>
      </c>
      <c r="B6" s="9" t="s">
        <v>13</v>
      </c>
      <c r="C6" s="10" t="s">
        <v>14</v>
      </c>
      <c r="D6" s="9">
        <f t="shared" ref="D6:D9" si="0">SUM(E6,F6)</f>
        <v>0</v>
      </c>
      <c r="E6" s="9">
        <v>300</v>
      </c>
      <c r="F6" s="9">
        <f t="shared" ref="F6:F9" si="1">SUM(G6:H6)</f>
        <v>-300</v>
      </c>
      <c r="G6" s="9"/>
      <c r="H6" s="9">
        <v>-300</v>
      </c>
      <c r="L6" s="12"/>
    </row>
    <row r="7" spans="1:12" s="1" customFormat="1" ht="27.95" customHeight="1">
      <c r="A7" s="18"/>
      <c r="B7" s="16" t="s">
        <v>9</v>
      </c>
      <c r="C7" s="16"/>
      <c r="D7" s="11">
        <f>SUM(D6)</f>
        <v>0</v>
      </c>
      <c r="E7" s="11">
        <f>SUM(E6)</f>
        <v>300</v>
      </c>
      <c r="F7" s="11">
        <f>SUM(F6)</f>
        <v>-300</v>
      </c>
      <c r="G7" s="11">
        <f>SUM(G6)</f>
        <v>0</v>
      </c>
      <c r="H7" s="11">
        <f>SUM(H6)</f>
        <v>-300</v>
      </c>
    </row>
    <row r="8" spans="1:12" s="3" customFormat="1" ht="27.95" customHeight="1">
      <c r="A8" s="18" t="s">
        <v>15</v>
      </c>
      <c r="B8" s="9" t="s">
        <v>16</v>
      </c>
      <c r="C8" s="10" t="s">
        <v>17</v>
      </c>
      <c r="D8" s="9">
        <f t="shared" si="0"/>
        <v>6030</v>
      </c>
      <c r="E8" s="9">
        <v>3465</v>
      </c>
      <c r="F8" s="9">
        <f t="shared" si="1"/>
        <v>2565</v>
      </c>
      <c r="G8" s="9">
        <v>2565</v>
      </c>
      <c r="H8" s="9"/>
      <c r="I8" s="3">
        <f t="shared" ref="I8:I12" si="2">IF(G8+H8=F8,0,1)</f>
        <v>0</v>
      </c>
      <c r="K8" s="12"/>
    </row>
    <row r="9" spans="1:12" s="3" customFormat="1" ht="27.95" customHeight="1">
      <c r="A9" s="18"/>
      <c r="B9" s="9" t="s">
        <v>13</v>
      </c>
      <c r="C9" s="10" t="s">
        <v>18</v>
      </c>
      <c r="D9" s="9">
        <f t="shared" si="0"/>
        <v>600</v>
      </c>
      <c r="E9" s="9">
        <v>300</v>
      </c>
      <c r="F9" s="9">
        <f t="shared" si="1"/>
        <v>300</v>
      </c>
      <c r="G9" s="9">
        <v>300</v>
      </c>
      <c r="H9" s="9"/>
      <c r="L9" s="12"/>
    </row>
    <row r="10" spans="1:12" s="1" customFormat="1" ht="27.95" customHeight="1">
      <c r="A10" s="18"/>
      <c r="B10" s="16" t="s">
        <v>9</v>
      </c>
      <c r="C10" s="16"/>
      <c r="D10" s="11">
        <f>SUM(D8:D9)</f>
        <v>6630</v>
      </c>
      <c r="E10" s="11">
        <f>SUM(E8:E9)</f>
        <v>3765</v>
      </c>
      <c r="F10" s="11">
        <f>SUM(F8:F9)</f>
        <v>2865</v>
      </c>
      <c r="G10" s="11">
        <f>SUM(G8:G9)</f>
        <v>2865</v>
      </c>
      <c r="H10" s="11">
        <f>SUM(H8:H9)</f>
        <v>0</v>
      </c>
      <c r="I10" s="1">
        <f t="shared" si="2"/>
        <v>0</v>
      </c>
    </row>
    <row r="11" spans="1:12" s="3" customFormat="1" ht="27.95" customHeight="1">
      <c r="A11" s="18" t="s">
        <v>19</v>
      </c>
      <c r="B11" s="9" t="s">
        <v>16</v>
      </c>
      <c r="C11" s="10" t="s">
        <v>20</v>
      </c>
      <c r="D11" s="9">
        <f t="shared" ref="D11:D14" si="3">SUM(E11,F11)</f>
        <v>13650</v>
      </c>
      <c r="E11" s="9">
        <v>11800</v>
      </c>
      <c r="F11" s="9">
        <f t="shared" ref="F11:F14" si="4">SUM(G11:H11)</f>
        <v>1850</v>
      </c>
      <c r="G11" s="9">
        <v>1850</v>
      </c>
      <c r="H11" s="9"/>
      <c r="I11" s="3">
        <f t="shared" si="2"/>
        <v>0</v>
      </c>
      <c r="K11" s="12"/>
    </row>
    <row r="12" spans="1:12" s="1" customFormat="1" ht="27.95" customHeight="1">
      <c r="A12" s="18"/>
      <c r="B12" s="16" t="s">
        <v>9</v>
      </c>
      <c r="C12" s="16"/>
      <c r="D12" s="11">
        <f t="shared" ref="D12:H12" si="5">SUM(D11)</f>
        <v>13650</v>
      </c>
      <c r="E12" s="11">
        <f t="shared" si="5"/>
        <v>11800</v>
      </c>
      <c r="F12" s="11">
        <f t="shared" si="5"/>
        <v>1850</v>
      </c>
      <c r="G12" s="11">
        <f t="shared" si="5"/>
        <v>1850</v>
      </c>
      <c r="H12" s="11">
        <f t="shared" si="5"/>
        <v>0</v>
      </c>
      <c r="I12" s="1">
        <f t="shared" si="2"/>
        <v>0</v>
      </c>
    </row>
    <row r="13" spans="1:12" s="3" customFormat="1" ht="27.95" customHeight="1">
      <c r="A13" s="19" t="s">
        <v>21</v>
      </c>
      <c r="B13" s="9" t="s">
        <v>16</v>
      </c>
      <c r="C13" s="10" t="s">
        <v>22</v>
      </c>
      <c r="D13" s="9">
        <f t="shared" si="3"/>
        <v>3738</v>
      </c>
      <c r="E13" s="9">
        <v>2700</v>
      </c>
      <c r="F13" s="9">
        <f t="shared" si="4"/>
        <v>1038</v>
      </c>
      <c r="G13" s="9">
        <v>1038</v>
      </c>
      <c r="H13" s="9"/>
      <c r="K13" s="12"/>
    </row>
    <row r="14" spans="1:12" s="3" customFormat="1" ht="27.95" customHeight="1">
      <c r="A14" s="20"/>
      <c r="B14" s="9" t="s">
        <v>13</v>
      </c>
      <c r="C14" s="10" t="s">
        <v>23</v>
      </c>
      <c r="D14" s="9">
        <f t="shared" si="3"/>
        <v>1800</v>
      </c>
      <c r="E14" s="9">
        <v>900</v>
      </c>
      <c r="F14" s="9">
        <f t="shared" si="4"/>
        <v>900</v>
      </c>
      <c r="G14" s="9">
        <v>900</v>
      </c>
      <c r="H14" s="9"/>
      <c r="L14" s="12"/>
    </row>
    <row r="15" spans="1:12" s="1" customFormat="1" ht="27.95" customHeight="1">
      <c r="A15" s="21"/>
      <c r="B15" s="16" t="s">
        <v>9</v>
      </c>
      <c r="C15" s="16"/>
      <c r="D15" s="11">
        <f t="shared" ref="D15:H15" si="6">SUM(D13:D14)</f>
        <v>5538</v>
      </c>
      <c r="E15" s="11">
        <f t="shared" si="6"/>
        <v>3600</v>
      </c>
      <c r="F15" s="11">
        <f t="shared" si="6"/>
        <v>1938</v>
      </c>
      <c r="G15" s="11">
        <f t="shared" si="6"/>
        <v>1938</v>
      </c>
      <c r="H15" s="11">
        <f t="shared" si="6"/>
        <v>0</v>
      </c>
      <c r="I15" s="1">
        <f t="shared" ref="I15:I21" si="7">IF(G15+H15=F15,0,1)</f>
        <v>0</v>
      </c>
    </row>
    <row r="16" spans="1:12" s="3" customFormat="1" ht="27.95" customHeight="1">
      <c r="A16" s="18" t="s">
        <v>24</v>
      </c>
      <c r="B16" s="9" t="s">
        <v>16</v>
      </c>
      <c r="C16" s="10" t="s">
        <v>25</v>
      </c>
      <c r="D16" s="9">
        <f t="shared" ref="D16:D19" si="8">SUM(E16,F16)</f>
        <v>6215</v>
      </c>
      <c r="E16" s="9">
        <v>3200</v>
      </c>
      <c r="F16" s="9">
        <f t="shared" ref="F16:F19" si="9">SUM(G16:H16)</f>
        <v>3015</v>
      </c>
      <c r="G16" s="9">
        <v>3015</v>
      </c>
      <c r="H16" s="9"/>
      <c r="I16" s="3">
        <f t="shared" si="7"/>
        <v>0</v>
      </c>
      <c r="K16" s="12"/>
    </row>
    <row r="17" spans="1:12" s="3" customFormat="1" ht="27.95" customHeight="1">
      <c r="A17" s="18"/>
      <c r="B17" s="9" t="s">
        <v>16</v>
      </c>
      <c r="C17" s="10" t="s">
        <v>26</v>
      </c>
      <c r="D17" s="9">
        <f t="shared" si="8"/>
        <v>5709</v>
      </c>
      <c r="E17" s="9">
        <v>4665</v>
      </c>
      <c r="F17" s="9">
        <f t="shared" si="9"/>
        <v>1044</v>
      </c>
      <c r="G17" s="9">
        <v>1044</v>
      </c>
      <c r="H17" s="9"/>
      <c r="K17" s="12"/>
    </row>
    <row r="18" spans="1:12" s="1" customFormat="1" ht="27.95" customHeight="1">
      <c r="A18" s="18"/>
      <c r="B18" s="16" t="s">
        <v>9</v>
      </c>
      <c r="C18" s="16"/>
      <c r="D18" s="11">
        <f t="shared" ref="D18:H18" si="10">SUM(D16:D17)</f>
        <v>11924</v>
      </c>
      <c r="E18" s="11">
        <f t="shared" si="10"/>
        <v>7865</v>
      </c>
      <c r="F18" s="11">
        <f t="shared" si="10"/>
        <v>4059</v>
      </c>
      <c r="G18" s="11">
        <f t="shared" si="10"/>
        <v>4059</v>
      </c>
      <c r="H18" s="11">
        <f t="shared" si="10"/>
        <v>0</v>
      </c>
      <c r="I18" s="1">
        <f t="shared" si="7"/>
        <v>0</v>
      </c>
    </row>
    <row r="19" spans="1:12" s="3" customFormat="1" ht="27.95" customHeight="1">
      <c r="A19" s="18" t="s">
        <v>27</v>
      </c>
      <c r="B19" s="9" t="s">
        <v>16</v>
      </c>
      <c r="C19" s="10" t="s">
        <v>28</v>
      </c>
      <c r="D19" s="9">
        <f t="shared" si="8"/>
        <v>5411</v>
      </c>
      <c r="E19" s="9">
        <v>4190</v>
      </c>
      <c r="F19" s="9">
        <f t="shared" si="9"/>
        <v>1221</v>
      </c>
      <c r="G19" s="9">
        <v>1221</v>
      </c>
      <c r="H19" s="9"/>
      <c r="I19" s="3">
        <f t="shared" si="7"/>
        <v>0</v>
      </c>
      <c r="K19" s="12"/>
    </row>
    <row r="20" spans="1:12" s="1" customFormat="1" ht="27.95" customHeight="1">
      <c r="A20" s="18"/>
      <c r="B20" s="16" t="s">
        <v>9</v>
      </c>
      <c r="C20" s="16"/>
      <c r="D20" s="11">
        <f t="shared" ref="D20:H20" si="11">SUM(D19)</f>
        <v>5411</v>
      </c>
      <c r="E20" s="11">
        <f t="shared" si="11"/>
        <v>4190</v>
      </c>
      <c r="F20" s="11">
        <f t="shared" si="11"/>
        <v>1221</v>
      </c>
      <c r="G20" s="11">
        <f t="shared" si="11"/>
        <v>1221</v>
      </c>
      <c r="H20" s="11">
        <f t="shared" si="11"/>
        <v>0</v>
      </c>
      <c r="I20" s="1">
        <f t="shared" si="7"/>
        <v>0</v>
      </c>
    </row>
    <row r="21" spans="1:12" s="3" customFormat="1" ht="27.95" customHeight="1">
      <c r="A21" s="18" t="s">
        <v>29</v>
      </c>
      <c r="B21" s="9" t="s">
        <v>16</v>
      </c>
      <c r="C21" s="10" t="s">
        <v>30</v>
      </c>
      <c r="D21" s="9">
        <f t="shared" ref="D21:D23" si="12">SUM(E21,F21)</f>
        <v>24504</v>
      </c>
      <c r="E21" s="9">
        <v>15000</v>
      </c>
      <c r="F21" s="9">
        <f t="shared" ref="F21:F23" si="13">SUM(G21:H21)</f>
        <v>9504</v>
      </c>
      <c r="G21" s="9">
        <v>9504</v>
      </c>
      <c r="H21" s="9"/>
      <c r="I21" s="3">
        <f t="shared" si="7"/>
        <v>0</v>
      </c>
      <c r="K21" s="12"/>
    </row>
    <row r="22" spans="1:12" s="3" customFormat="1" ht="27.95" customHeight="1">
      <c r="A22" s="18"/>
      <c r="B22" s="9" t="s">
        <v>16</v>
      </c>
      <c r="C22" s="10" t="s">
        <v>31</v>
      </c>
      <c r="D22" s="9">
        <f t="shared" si="12"/>
        <v>6630</v>
      </c>
      <c r="E22" s="9">
        <v>3565</v>
      </c>
      <c r="F22" s="9">
        <f t="shared" si="13"/>
        <v>3065</v>
      </c>
      <c r="G22" s="9">
        <v>3065</v>
      </c>
      <c r="H22" s="9"/>
      <c r="K22" s="12"/>
    </row>
    <row r="23" spans="1:12" s="3" customFormat="1" ht="27.95" customHeight="1">
      <c r="A23" s="18"/>
      <c r="B23" s="9" t="s">
        <v>13</v>
      </c>
      <c r="C23" s="10" t="s">
        <v>32</v>
      </c>
      <c r="D23" s="9">
        <f t="shared" si="12"/>
        <v>2400</v>
      </c>
      <c r="E23" s="9">
        <v>1200</v>
      </c>
      <c r="F23" s="9">
        <f t="shared" si="13"/>
        <v>1200</v>
      </c>
      <c r="G23" s="9">
        <v>1200</v>
      </c>
      <c r="H23" s="9"/>
      <c r="L23" s="12"/>
    </row>
    <row r="24" spans="1:12" s="1" customFormat="1" ht="27.95" customHeight="1">
      <c r="A24" s="18"/>
      <c r="B24" s="16" t="s">
        <v>9</v>
      </c>
      <c r="C24" s="16"/>
      <c r="D24" s="11">
        <f t="shared" ref="D24:H24" si="14">SUM(D21:D23)</f>
        <v>33534</v>
      </c>
      <c r="E24" s="11">
        <f t="shared" si="14"/>
        <v>19765</v>
      </c>
      <c r="F24" s="11">
        <f t="shared" si="14"/>
        <v>13769</v>
      </c>
      <c r="G24" s="11">
        <f t="shared" si="14"/>
        <v>13769</v>
      </c>
      <c r="H24" s="11">
        <f t="shared" si="14"/>
        <v>0</v>
      </c>
      <c r="I24" s="1">
        <f t="shared" ref="I24:I28" si="15">IF(G24+H24=F24,0,1)</f>
        <v>0</v>
      </c>
    </row>
    <row r="25" spans="1:12" s="3" customFormat="1" ht="27.95" customHeight="1">
      <c r="A25" s="18" t="s">
        <v>33</v>
      </c>
      <c r="B25" s="9" t="s">
        <v>16</v>
      </c>
      <c r="C25" s="10" t="s">
        <v>34</v>
      </c>
      <c r="D25" s="9">
        <f t="shared" ref="D25:D30" si="16">SUM(E25,F25)</f>
        <v>7275</v>
      </c>
      <c r="E25" s="9">
        <v>4420</v>
      </c>
      <c r="F25" s="9">
        <f t="shared" ref="F25:F30" si="17">SUM(G25:H25)</f>
        <v>2855</v>
      </c>
      <c r="G25" s="9">
        <v>2855</v>
      </c>
      <c r="H25" s="9"/>
      <c r="I25" s="3">
        <f t="shared" si="15"/>
        <v>0</v>
      </c>
      <c r="K25" s="12"/>
    </row>
    <row r="26" spans="1:12" s="3" customFormat="1" ht="27.95" customHeight="1">
      <c r="A26" s="18"/>
      <c r="B26" s="9" t="s">
        <v>13</v>
      </c>
      <c r="C26" s="10" t="s">
        <v>35</v>
      </c>
      <c r="D26" s="9">
        <f t="shared" si="16"/>
        <v>636</v>
      </c>
      <c r="E26" s="9">
        <v>318</v>
      </c>
      <c r="F26" s="9">
        <f t="shared" si="17"/>
        <v>318</v>
      </c>
      <c r="G26" s="9">
        <v>318</v>
      </c>
      <c r="H26" s="9"/>
      <c r="L26" s="12"/>
    </row>
    <row r="27" spans="1:12" s="1" customFormat="1" ht="27.95" customHeight="1">
      <c r="A27" s="18"/>
      <c r="B27" s="16" t="s">
        <v>9</v>
      </c>
      <c r="C27" s="16"/>
      <c r="D27" s="11">
        <f t="shared" ref="D27:H27" si="18">SUM(D25:D26)</f>
        <v>7911</v>
      </c>
      <c r="E27" s="11">
        <f t="shared" si="18"/>
        <v>4738</v>
      </c>
      <c r="F27" s="11">
        <f t="shared" si="18"/>
        <v>3173</v>
      </c>
      <c r="G27" s="11">
        <f t="shared" si="18"/>
        <v>3173</v>
      </c>
      <c r="H27" s="11">
        <f t="shared" si="18"/>
        <v>0</v>
      </c>
      <c r="I27" s="1">
        <f t="shared" si="15"/>
        <v>0</v>
      </c>
    </row>
    <row r="28" spans="1:12" s="3" customFormat="1" ht="27.95" customHeight="1">
      <c r="A28" s="18" t="s">
        <v>36</v>
      </c>
      <c r="B28" s="9" t="s">
        <v>16</v>
      </c>
      <c r="C28" s="10" t="s">
        <v>37</v>
      </c>
      <c r="D28" s="9">
        <f t="shared" si="16"/>
        <v>22608</v>
      </c>
      <c r="E28" s="9">
        <v>12615</v>
      </c>
      <c r="F28" s="9">
        <f t="shared" si="17"/>
        <v>9993</v>
      </c>
      <c r="G28" s="9">
        <v>9993</v>
      </c>
      <c r="H28" s="9"/>
      <c r="I28" s="3">
        <f t="shared" si="15"/>
        <v>0</v>
      </c>
      <c r="K28" s="12"/>
    </row>
    <row r="29" spans="1:12" s="3" customFormat="1" ht="27.95" customHeight="1">
      <c r="A29" s="18"/>
      <c r="B29" s="9" t="s">
        <v>16</v>
      </c>
      <c r="C29" s="10" t="s">
        <v>38</v>
      </c>
      <c r="D29" s="9">
        <f t="shared" si="16"/>
        <v>6677</v>
      </c>
      <c r="E29" s="9">
        <v>4635</v>
      </c>
      <c r="F29" s="9">
        <f t="shared" si="17"/>
        <v>2042</v>
      </c>
      <c r="G29" s="9">
        <v>2042</v>
      </c>
      <c r="H29" s="9"/>
      <c r="K29" s="12"/>
    </row>
    <row r="30" spans="1:12" s="3" customFormat="1" ht="27.95" customHeight="1">
      <c r="A30" s="18"/>
      <c r="B30" s="9" t="s">
        <v>13</v>
      </c>
      <c r="C30" s="10" t="s">
        <v>39</v>
      </c>
      <c r="D30" s="9">
        <f t="shared" si="16"/>
        <v>2304</v>
      </c>
      <c r="E30" s="9">
        <v>1152</v>
      </c>
      <c r="F30" s="9">
        <f t="shared" si="17"/>
        <v>1152</v>
      </c>
      <c r="G30" s="9">
        <v>1152</v>
      </c>
      <c r="H30" s="9"/>
      <c r="L30" s="12"/>
    </row>
    <row r="31" spans="1:12" s="1" customFormat="1" ht="27.95" customHeight="1">
      <c r="A31" s="18"/>
      <c r="B31" s="16" t="s">
        <v>9</v>
      </c>
      <c r="C31" s="16"/>
      <c r="D31" s="11">
        <f t="shared" ref="D31:H31" si="19">SUM(D28:D30)</f>
        <v>31589</v>
      </c>
      <c r="E31" s="11">
        <f t="shared" si="19"/>
        <v>18402</v>
      </c>
      <c r="F31" s="11">
        <f t="shared" si="19"/>
        <v>13187</v>
      </c>
      <c r="G31" s="11">
        <f t="shared" si="19"/>
        <v>13187</v>
      </c>
      <c r="H31" s="11">
        <f t="shared" si="19"/>
        <v>0</v>
      </c>
      <c r="I31" s="1">
        <f t="shared" ref="I31:I33" si="20">IF(G31+H31=F31,0,1)</f>
        <v>0</v>
      </c>
    </row>
    <row r="32" spans="1:12" s="3" customFormat="1" ht="27.95" customHeight="1">
      <c r="A32" s="18" t="s">
        <v>40</v>
      </c>
      <c r="B32" s="9" t="s">
        <v>16</v>
      </c>
      <c r="C32" s="10" t="s">
        <v>41</v>
      </c>
      <c r="D32" s="9">
        <f t="shared" ref="D32:D37" si="21">SUM(E32,F32)</f>
        <v>10218</v>
      </c>
      <c r="E32" s="9">
        <v>6405</v>
      </c>
      <c r="F32" s="9">
        <f t="shared" ref="F32:F37" si="22">SUM(G32:H32)</f>
        <v>3813</v>
      </c>
      <c r="G32" s="9">
        <v>3813</v>
      </c>
      <c r="H32" s="9"/>
      <c r="I32" s="3">
        <f t="shared" si="20"/>
        <v>0</v>
      </c>
      <c r="K32" s="12"/>
    </row>
    <row r="33" spans="1:12" s="1" customFormat="1" ht="27.95" customHeight="1">
      <c r="A33" s="18"/>
      <c r="B33" s="16" t="s">
        <v>9</v>
      </c>
      <c r="C33" s="16"/>
      <c r="D33" s="11">
        <f t="shared" ref="D33:H33" si="23">SUM(D32)</f>
        <v>10218</v>
      </c>
      <c r="E33" s="11">
        <f t="shared" si="23"/>
        <v>6405</v>
      </c>
      <c r="F33" s="11">
        <f t="shared" si="23"/>
        <v>3813</v>
      </c>
      <c r="G33" s="11">
        <f t="shared" si="23"/>
        <v>3813</v>
      </c>
      <c r="H33" s="11">
        <f t="shared" si="23"/>
        <v>0</v>
      </c>
      <c r="I33" s="1">
        <f t="shared" si="20"/>
        <v>0</v>
      </c>
    </row>
    <row r="34" spans="1:12" s="3" customFormat="1" ht="27.95" customHeight="1">
      <c r="A34" s="19" t="s">
        <v>42</v>
      </c>
      <c r="B34" s="9" t="s">
        <v>16</v>
      </c>
      <c r="C34" s="10" t="s">
        <v>43</v>
      </c>
      <c r="D34" s="9">
        <f t="shared" si="21"/>
        <v>8184</v>
      </c>
      <c r="E34" s="9">
        <v>5815</v>
      </c>
      <c r="F34" s="9">
        <f t="shared" si="22"/>
        <v>2369</v>
      </c>
      <c r="G34" s="9">
        <v>2369</v>
      </c>
      <c r="H34" s="9"/>
      <c r="K34" s="12"/>
    </row>
    <row r="35" spans="1:12" s="1" customFormat="1" ht="27.95" customHeight="1">
      <c r="A35" s="21"/>
      <c r="B35" s="16" t="s">
        <v>9</v>
      </c>
      <c r="C35" s="16"/>
      <c r="D35" s="11">
        <f t="shared" ref="D35:H35" si="24">SUM(D34)</f>
        <v>8184</v>
      </c>
      <c r="E35" s="11">
        <f t="shared" si="24"/>
        <v>5815</v>
      </c>
      <c r="F35" s="11">
        <f t="shared" si="24"/>
        <v>2369</v>
      </c>
      <c r="G35" s="11">
        <f t="shared" si="24"/>
        <v>2369</v>
      </c>
      <c r="H35" s="11">
        <f t="shared" si="24"/>
        <v>0</v>
      </c>
      <c r="I35" s="1">
        <f t="shared" ref="I35:I39" si="25">IF(G35+H35=F35,0,1)</f>
        <v>0</v>
      </c>
    </row>
    <row r="36" spans="1:12" s="3" customFormat="1" ht="27.95" customHeight="1">
      <c r="A36" s="19" t="s">
        <v>44</v>
      </c>
      <c r="B36" s="9" t="s">
        <v>16</v>
      </c>
      <c r="C36" s="10" t="s">
        <v>45</v>
      </c>
      <c r="D36" s="9">
        <f t="shared" si="21"/>
        <v>4265</v>
      </c>
      <c r="E36" s="9">
        <v>3685</v>
      </c>
      <c r="F36" s="9">
        <f t="shared" si="22"/>
        <v>580</v>
      </c>
      <c r="G36" s="9">
        <v>580</v>
      </c>
      <c r="H36" s="9"/>
      <c r="K36" s="12"/>
    </row>
    <row r="37" spans="1:12" s="3" customFormat="1" ht="27.95" customHeight="1">
      <c r="A37" s="20"/>
      <c r="B37" s="9" t="s">
        <v>13</v>
      </c>
      <c r="C37" s="10" t="s">
        <v>46</v>
      </c>
      <c r="D37" s="9">
        <f t="shared" si="21"/>
        <v>1200</v>
      </c>
      <c r="E37" s="9">
        <v>600</v>
      </c>
      <c r="F37" s="9">
        <f t="shared" si="22"/>
        <v>600</v>
      </c>
      <c r="G37" s="9">
        <v>600</v>
      </c>
      <c r="H37" s="9"/>
      <c r="L37" s="12"/>
    </row>
    <row r="38" spans="1:12" s="1" customFormat="1" ht="27.95" customHeight="1">
      <c r="A38" s="21"/>
      <c r="B38" s="16" t="s">
        <v>9</v>
      </c>
      <c r="C38" s="16"/>
      <c r="D38" s="11">
        <f t="shared" ref="D38:H38" si="26">SUM(D36:D37)</f>
        <v>5465</v>
      </c>
      <c r="E38" s="11">
        <f t="shared" si="26"/>
        <v>4285</v>
      </c>
      <c r="F38" s="11">
        <f t="shared" si="26"/>
        <v>1180</v>
      </c>
      <c r="G38" s="11">
        <f t="shared" si="26"/>
        <v>1180</v>
      </c>
      <c r="H38" s="11">
        <f t="shared" si="26"/>
        <v>0</v>
      </c>
      <c r="I38" s="1">
        <f t="shared" si="25"/>
        <v>0</v>
      </c>
    </row>
    <row r="39" spans="1:12" s="3" customFormat="1" ht="27.95" customHeight="1">
      <c r="A39" s="18" t="s">
        <v>47</v>
      </c>
      <c r="B39" s="9" t="s">
        <v>48</v>
      </c>
      <c r="C39" s="10" t="s">
        <v>49</v>
      </c>
      <c r="D39" s="9">
        <f t="shared" ref="D39:D44" si="27">SUM(E39,F39)</f>
        <v>10000</v>
      </c>
      <c r="E39" s="9">
        <v>5000</v>
      </c>
      <c r="F39" s="9">
        <f t="shared" ref="F39:F44" si="28">SUM(G39:H39)</f>
        <v>5000</v>
      </c>
      <c r="G39" s="9">
        <v>5000</v>
      </c>
      <c r="H39" s="9"/>
      <c r="I39" s="3">
        <f t="shared" si="25"/>
        <v>0</v>
      </c>
    </row>
    <row r="40" spans="1:12" s="3" customFormat="1" ht="27.95" customHeight="1">
      <c r="A40" s="18"/>
      <c r="B40" s="9" t="s">
        <v>16</v>
      </c>
      <c r="C40" s="10" t="s">
        <v>50</v>
      </c>
      <c r="D40" s="9">
        <f t="shared" si="27"/>
        <v>14154</v>
      </c>
      <c r="E40" s="9">
        <v>9340</v>
      </c>
      <c r="F40" s="9">
        <f t="shared" si="28"/>
        <v>4814</v>
      </c>
      <c r="G40" s="9">
        <v>4814</v>
      </c>
      <c r="H40" s="9"/>
      <c r="K40" s="12"/>
    </row>
    <row r="41" spans="1:12" s="1" customFormat="1" ht="27.95" customHeight="1">
      <c r="A41" s="18"/>
      <c r="B41" s="16" t="s">
        <v>9</v>
      </c>
      <c r="C41" s="16"/>
      <c r="D41" s="11">
        <f t="shared" ref="D41:H41" si="29">SUM(D39:D40)</f>
        <v>24154</v>
      </c>
      <c r="E41" s="11">
        <f t="shared" si="29"/>
        <v>14340</v>
      </c>
      <c r="F41" s="11">
        <f t="shared" si="29"/>
        <v>9814</v>
      </c>
      <c r="G41" s="11">
        <f t="shared" si="29"/>
        <v>9814</v>
      </c>
      <c r="H41" s="11">
        <f t="shared" si="29"/>
        <v>0</v>
      </c>
      <c r="I41" s="1">
        <f t="shared" ref="I41:I46" si="30">IF(G41+H41=F41,0,1)</f>
        <v>0</v>
      </c>
    </row>
    <row r="42" spans="1:12" s="3" customFormat="1" ht="27.95" customHeight="1">
      <c r="A42" s="18" t="s">
        <v>51</v>
      </c>
      <c r="B42" s="9" t="s">
        <v>16</v>
      </c>
      <c r="C42" s="10" t="s">
        <v>52</v>
      </c>
      <c r="D42" s="9">
        <f t="shared" si="27"/>
        <v>11646</v>
      </c>
      <c r="E42" s="9">
        <v>6845</v>
      </c>
      <c r="F42" s="9">
        <f t="shared" si="28"/>
        <v>4801</v>
      </c>
      <c r="G42" s="9">
        <v>4801</v>
      </c>
      <c r="H42" s="9"/>
      <c r="I42" s="3">
        <f t="shared" si="30"/>
        <v>0</v>
      </c>
      <c r="K42" s="12"/>
    </row>
    <row r="43" spans="1:12" s="3" customFormat="1" ht="27.95" customHeight="1">
      <c r="A43" s="18"/>
      <c r="B43" s="9" t="s">
        <v>13</v>
      </c>
      <c r="C43" s="10" t="s">
        <v>53</v>
      </c>
      <c r="D43" s="9">
        <f t="shared" si="27"/>
        <v>720</v>
      </c>
      <c r="E43" s="9">
        <v>360</v>
      </c>
      <c r="F43" s="9">
        <f t="shared" si="28"/>
        <v>360</v>
      </c>
      <c r="G43" s="9">
        <v>360</v>
      </c>
      <c r="H43" s="9"/>
      <c r="L43" s="12"/>
    </row>
    <row r="44" spans="1:12" s="3" customFormat="1" ht="27.95" customHeight="1">
      <c r="A44" s="18"/>
      <c r="B44" s="9" t="s">
        <v>13</v>
      </c>
      <c r="C44" s="10" t="s">
        <v>54</v>
      </c>
      <c r="D44" s="9">
        <f t="shared" si="27"/>
        <v>1536</v>
      </c>
      <c r="E44" s="9">
        <v>768</v>
      </c>
      <c r="F44" s="9">
        <f t="shared" si="28"/>
        <v>768</v>
      </c>
      <c r="G44" s="9">
        <v>768</v>
      </c>
      <c r="H44" s="9"/>
      <c r="L44" s="12"/>
    </row>
    <row r="45" spans="1:12" s="1" customFormat="1" ht="27.95" customHeight="1">
      <c r="A45" s="18"/>
      <c r="B45" s="16" t="s">
        <v>9</v>
      </c>
      <c r="C45" s="16"/>
      <c r="D45" s="11">
        <f t="shared" ref="D45:H45" si="31">SUM(D42:D44)</f>
        <v>13902</v>
      </c>
      <c r="E45" s="11">
        <f t="shared" si="31"/>
        <v>7973</v>
      </c>
      <c r="F45" s="11">
        <f t="shared" si="31"/>
        <v>5929</v>
      </c>
      <c r="G45" s="11">
        <f t="shared" si="31"/>
        <v>5929</v>
      </c>
      <c r="H45" s="11">
        <f t="shared" si="31"/>
        <v>0</v>
      </c>
      <c r="I45" s="1">
        <f t="shared" si="30"/>
        <v>0</v>
      </c>
    </row>
    <row r="46" spans="1:12" s="3" customFormat="1" ht="27.95" customHeight="1">
      <c r="A46" s="18" t="s">
        <v>55</v>
      </c>
      <c r="B46" s="9" t="s">
        <v>16</v>
      </c>
      <c r="C46" s="10" t="s">
        <v>56</v>
      </c>
      <c r="D46" s="9">
        <f t="shared" ref="D46:D50" si="32">SUM(E46,F46)</f>
        <v>16181</v>
      </c>
      <c r="E46" s="9">
        <v>9755</v>
      </c>
      <c r="F46" s="9">
        <f t="shared" ref="F46:F50" si="33">SUM(G46:H46)</f>
        <v>6426</v>
      </c>
      <c r="G46" s="9">
        <v>6426</v>
      </c>
      <c r="H46" s="9"/>
      <c r="I46" s="3">
        <f t="shared" si="30"/>
        <v>0</v>
      </c>
      <c r="K46" s="12"/>
    </row>
    <row r="47" spans="1:12" s="3" customFormat="1" ht="27.95" customHeight="1">
      <c r="A47" s="18"/>
      <c r="B47" s="9" t="s">
        <v>16</v>
      </c>
      <c r="C47" s="10" t="s">
        <v>57</v>
      </c>
      <c r="D47" s="9">
        <f t="shared" si="32"/>
        <v>4118</v>
      </c>
      <c r="E47" s="9">
        <v>2275</v>
      </c>
      <c r="F47" s="9">
        <f t="shared" si="33"/>
        <v>1843</v>
      </c>
      <c r="G47" s="9">
        <v>1843</v>
      </c>
      <c r="H47" s="9"/>
      <c r="K47" s="12"/>
    </row>
    <row r="48" spans="1:12" s="1" customFormat="1" ht="27.95" customHeight="1">
      <c r="A48" s="18"/>
      <c r="B48" s="16" t="s">
        <v>9</v>
      </c>
      <c r="C48" s="16"/>
      <c r="D48" s="11">
        <f t="shared" ref="D48:H48" si="34">SUM(D46:D47)</f>
        <v>20299</v>
      </c>
      <c r="E48" s="11">
        <f t="shared" si="34"/>
        <v>12030</v>
      </c>
      <c r="F48" s="11">
        <f t="shared" si="34"/>
        <v>8269</v>
      </c>
      <c r="G48" s="11">
        <f t="shared" si="34"/>
        <v>8269</v>
      </c>
      <c r="H48" s="11">
        <f t="shared" si="34"/>
        <v>0</v>
      </c>
      <c r="I48" s="1">
        <f t="shared" ref="I48:I55" si="35">IF(G48+H48=F48,0,1)</f>
        <v>0</v>
      </c>
    </row>
    <row r="49" spans="1:12" s="3" customFormat="1" ht="27.95" customHeight="1">
      <c r="A49" s="19" t="s">
        <v>58</v>
      </c>
      <c r="B49" s="9" t="s">
        <v>48</v>
      </c>
      <c r="C49" s="10" t="s">
        <v>59</v>
      </c>
      <c r="D49" s="9">
        <f t="shared" si="32"/>
        <v>9500</v>
      </c>
      <c r="E49" s="9">
        <v>7500</v>
      </c>
      <c r="F49" s="9">
        <f t="shared" si="33"/>
        <v>2000</v>
      </c>
      <c r="G49" s="9">
        <v>2000</v>
      </c>
      <c r="H49" s="9"/>
      <c r="I49" s="3">
        <f t="shared" si="35"/>
        <v>0</v>
      </c>
    </row>
    <row r="50" spans="1:12" s="3" customFormat="1" ht="27.95" customHeight="1">
      <c r="A50" s="19"/>
      <c r="B50" s="9" t="s">
        <v>16</v>
      </c>
      <c r="C50" s="10" t="s">
        <v>60</v>
      </c>
      <c r="D50" s="9">
        <f t="shared" si="32"/>
        <v>9185</v>
      </c>
      <c r="E50" s="9">
        <v>5910</v>
      </c>
      <c r="F50" s="9">
        <f t="shared" si="33"/>
        <v>3275</v>
      </c>
      <c r="G50" s="9">
        <v>3275</v>
      </c>
      <c r="H50" s="9"/>
      <c r="I50" s="3">
        <f t="shared" si="35"/>
        <v>0</v>
      </c>
      <c r="K50" s="12"/>
    </row>
    <row r="51" spans="1:12" s="1" customFormat="1" ht="27.95" customHeight="1">
      <c r="A51" s="21"/>
      <c r="B51" s="16" t="s">
        <v>9</v>
      </c>
      <c r="C51" s="16"/>
      <c r="D51" s="11">
        <f t="shared" ref="D51:H51" si="36">SUM(D49:D50)</f>
        <v>18685</v>
      </c>
      <c r="E51" s="11">
        <f t="shared" si="36"/>
        <v>13410</v>
      </c>
      <c r="F51" s="11">
        <f t="shared" si="36"/>
        <v>5275</v>
      </c>
      <c r="G51" s="11">
        <f t="shared" si="36"/>
        <v>5275</v>
      </c>
      <c r="H51" s="11">
        <f t="shared" si="36"/>
        <v>0</v>
      </c>
      <c r="I51" s="1">
        <f t="shared" si="35"/>
        <v>0</v>
      </c>
    </row>
    <row r="52" spans="1:12" s="3" customFormat="1" ht="27.95" customHeight="1">
      <c r="A52" s="18" t="s">
        <v>61</v>
      </c>
      <c r="B52" s="9" t="s">
        <v>13</v>
      </c>
      <c r="C52" s="10" t="s">
        <v>62</v>
      </c>
      <c r="D52" s="9">
        <f t="shared" ref="D52:D57" si="37">SUM(E52,F52)</f>
        <v>984</v>
      </c>
      <c r="E52" s="9">
        <v>492</v>
      </c>
      <c r="F52" s="9">
        <f t="shared" ref="F52:F57" si="38">SUM(G52:H52)</f>
        <v>492</v>
      </c>
      <c r="G52" s="9">
        <v>492</v>
      </c>
      <c r="H52" s="9"/>
      <c r="I52" s="3">
        <f t="shared" si="35"/>
        <v>0</v>
      </c>
      <c r="L52" s="12"/>
    </row>
    <row r="53" spans="1:12" s="1" customFormat="1" ht="27.95" customHeight="1">
      <c r="A53" s="18"/>
      <c r="B53" s="16" t="s">
        <v>9</v>
      </c>
      <c r="C53" s="16"/>
      <c r="D53" s="11">
        <f t="shared" ref="D53:H53" si="39">SUM(D52)</f>
        <v>984</v>
      </c>
      <c r="E53" s="11">
        <f t="shared" si="39"/>
        <v>492</v>
      </c>
      <c r="F53" s="11">
        <f t="shared" si="39"/>
        <v>492</v>
      </c>
      <c r="G53" s="11">
        <f t="shared" si="39"/>
        <v>492</v>
      </c>
      <c r="H53" s="11">
        <f t="shared" si="39"/>
        <v>0</v>
      </c>
      <c r="I53" s="1">
        <f t="shared" si="35"/>
        <v>0</v>
      </c>
    </row>
    <row r="54" spans="1:12" s="3" customFormat="1" ht="27.95" customHeight="1">
      <c r="A54" s="18" t="s">
        <v>63</v>
      </c>
      <c r="B54" s="9" t="s">
        <v>13</v>
      </c>
      <c r="C54" s="10" t="s">
        <v>64</v>
      </c>
      <c r="D54" s="9">
        <f t="shared" si="37"/>
        <v>1526</v>
      </c>
      <c r="E54" s="9">
        <v>763</v>
      </c>
      <c r="F54" s="9">
        <f t="shared" si="38"/>
        <v>763</v>
      </c>
      <c r="G54" s="9">
        <v>763</v>
      </c>
      <c r="H54" s="9"/>
      <c r="I54" s="3">
        <f t="shared" si="35"/>
        <v>0</v>
      </c>
      <c r="L54" s="12"/>
    </row>
    <row r="55" spans="1:12" s="1" customFormat="1" ht="27.95" customHeight="1">
      <c r="A55" s="18"/>
      <c r="B55" s="16" t="s">
        <v>9</v>
      </c>
      <c r="C55" s="16"/>
      <c r="D55" s="11">
        <f t="shared" ref="D55:H55" si="40">SUM(D54)</f>
        <v>1526</v>
      </c>
      <c r="E55" s="11">
        <f t="shared" si="40"/>
        <v>763</v>
      </c>
      <c r="F55" s="11">
        <f t="shared" si="40"/>
        <v>763</v>
      </c>
      <c r="G55" s="11">
        <f t="shared" si="40"/>
        <v>763</v>
      </c>
      <c r="H55" s="11">
        <f t="shared" si="40"/>
        <v>0</v>
      </c>
      <c r="I55" s="1">
        <f t="shared" si="35"/>
        <v>0</v>
      </c>
    </row>
    <row r="56" spans="1:12" s="3" customFormat="1" ht="27.95" customHeight="1">
      <c r="A56" s="18" t="s">
        <v>65</v>
      </c>
      <c r="B56" s="9" t="s">
        <v>16</v>
      </c>
      <c r="C56" s="10" t="s">
        <v>66</v>
      </c>
      <c r="D56" s="9">
        <f t="shared" si="37"/>
        <v>10381</v>
      </c>
      <c r="E56" s="9">
        <v>7955</v>
      </c>
      <c r="F56" s="9">
        <f t="shared" si="38"/>
        <v>2426</v>
      </c>
      <c r="G56" s="9">
        <v>2426</v>
      </c>
      <c r="H56" s="9"/>
      <c r="K56" s="12"/>
    </row>
    <row r="57" spans="1:12" s="3" customFormat="1" ht="27.95" customHeight="1">
      <c r="A57" s="18"/>
      <c r="B57" s="9" t="s">
        <v>16</v>
      </c>
      <c r="C57" s="10" t="s">
        <v>67</v>
      </c>
      <c r="D57" s="9">
        <f t="shared" si="37"/>
        <v>9184</v>
      </c>
      <c r="E57" s="9">
        <v>7295</v>
      </c>
      <c r="F57" s="9">
        <f t="shared" si="38"/>
        <v>1889</v>
      </c>
      <c r="G57" s="9">
        <v>1889</v>
      </c>
      <c r="H57" s="9"/>
      <c r="K57" s="12"/>
    </row>
    <row r="58" spans="1:12" s="1" customFormat="1" ht="27.95" customHeight="1">
      <c r="A58" s="18"/>
      <c r="B58" s="16" t="s">
        <v>9</v>
      </c>
      <c r="C58" s="16"/>
      <c r="D58" s="11">
        <f t="shared" ref="D58:H58" si="41">SUM(D56:D57)</f>
        <v>19565</v>
      </c>
      <c r="E58" s="11">
        <f t="shared" si="41"/>
        <v>15250</v>
      </c>
      <c r="F58" s="11">
        <f t="shared" si="41"/>
        <v>4315</v>
      </c>
      <c r="G58" s="11">
        <f t="shared" si="41"/>
        <v>4315</v>
      </c>
      <c r="H58" s="11">
        <f t="shared" si="41"/>
        <v>0</v>
      </c>
      <c r="I58" s="1">
        <f t="shared" ref="I58:I61" si="42">IF(G58+H58=F58,0,1)</f>
        <v>0</v>
      </c>
    </row>
    <row r="59" spans="1:12" s="3" customFormat="1" ht="27.95" customHeight="1">
      <c r="A59" s="18" t="s">
        <v>68</v>
      </c>
      <c r="B59" s="9" t="s">
        <v>13</v>
      </c>
      <c r="C59" s="10" t="s">
        <v>69</v>
      </c>
      <c r="D59" s="9">
        <f t="shared" ref="D59:D64" si="43">SUM(E59,F59)</f>
        <v>600</v>
      </c>
      <c r="E59" s="9">
        <v>300</v>
      </c>
      <c r="F59" s="9">
        <f t="shared" ref="F59:F64" si="44">SUM(G59:H59)</f>
        <v>300</v>
      </c>
      <c r="G59" s="9">
        <v>300</v>
      </c>
      <c r="H59" s="9"/>
      <c r="I59" s="3">
        <f t="shared" si="42"/>
        <v>0</v>
      </c>
      <c r="L59" s="12"/>
    </row>
    <row r="60" spans="1:12" s="1" customFormat="1" ht="27.95" customHeight="1">
      <c r="A60" s="18"/>
      <c r="B60" s="16" t="s">
        <v>9</v>
      </c>
      <c r="C60" s="16"/>
      <c r="D60" s="11">
        <f t="shared" ref="D60:H60" si="45">SUM(D59)</f>
        <v>600</v>
      </c>
      <c r="E60" s="11">
        <f t="shared" si="45"/>
        <v>300</v>
      </c>
      <c r="F60" s="11">
        <f t="shared" si="45"/>
        <v>300</v>
      </c>
      <c r="G60" s="11">
        <f t="shared" si="45"/>
        <v>300</v>
      </c>
      <c r="H60" s="11">
        <f t="shared" si="45"/>
        <v>0</v>
      </c>
      <c r="I60" s="1">
        <f t="shared" si="42"/>
        <v>0</v>
      </c>
    </row>
    <row r="61" spans="1:12" s="3" customFormat="1" ht="27.95" customHeight="1">
      <c r="A61" s="18" t="s">
        <v>70</v>
      </c>
      <c r="B61" s="9" t="s">
        <v>48</v>
      </c>
      <c r="C61" s="10" t="s">
        <v>71</v>
      </c>
      <c r="D61" s="9">
        <f t="shared" si="43"/>
        <v>6186</v>
      </c>
      <c r="E61" s="9">
        <v>3750</v>
      </c>
      <c r="F61" s="9">
        <f t="shared" si="44"/>
        <v>2436</v>
      </c>
      <c r="G61" s="9">
        <v>2436</v>
      </c>
      <c r="H61" s="9"/>
      <c r="I61" s="3">
        <f t="shared" si="42"/>
        <v>0</v>
      </c>
    </row>
    <row r="62" spans="1:12" s="3" customFormat="1" ht="44.1" customHeight="1">
      <c r="A62" s="18"/>
      <c r="B62" s="9" t="s">
        <v>16</v>
      </c>
      <c r="C62" s="10" t="s">
        <v>72</v>
      </c>
      <c r="D62" s="9">
        <f t="shared" si="43"/>
        <v>7120</v>
      </c>
      <c r="E62" s="9">
        <v>5435</v>
      </c>
      <c r="F62" s="9">
        <f t="shared" si="44"/>
        <v>1685</v>
      </c>
      <c r="G62" s="9">
        <v>1685</v>
      </c>
      <c r="H62" s="9"/>
      <c r="K62" s="12"/>
    </row>
    <row r="63" spans="1:12" s="3" customFormat="1" ht="27.95" customHeight="1">
      <c r="A63" s="18"/>
      <c r="B63" s="9" t="s">
        <v>13</v>
      </c>
      <c r="C63" s="10" t="s">
        <v>73</v>
      </c>
      <c r="D63" s="9">
        <f t="shared" si="43"/>
        <v>2640</v>
      </c>
      <c r="E63" s="9">
        <v>1320</v>
      </c>
      <c r="F63" s="9">
        <f t="shared" si="44"/>
        <v>1320</v>
      </c>
      <c r="G63" s="9">
        <v>1320</v>
      </c>
      <c r="H63" s="9"/>
      <c r="I63" s="3">
        <f t="shared" ref="I63:I66" si="46">IF(G63+H63=F63,0,1)</f>
        <v>0</v>
      </c>
      <c r="L63" s="12"/>
    </row>
    <row r="64" spans="1:12" s="3" customFormat="1" ht="27.95" customHeight="1">
      <c r="A64" s="18"/>
      <c r="B64" s="9" t="s">
        <v>13</v>
      </c>
      <c r="C64" s="10" t="s">
        <v>74</v>
      </c>
      <c r="D64" s="9">
        <f t="shared" si="43"/>
        <v>840</v>
      </c>
      <c r="E64" s="9">
        <v>420</v>
      </c>
      <c r="F64" s="9">
        <f t="shared" si="44"/>
        <v>420</v>
      </c>
      <c r="G64" s="9">
        <v>420</v>
      </c>
      <c r="H64" s="9"/>
      <c r="L64" s="12"/>
    </row>
    <row r="65" spans="1:12" s="1" customFormat="1" ht="27.95" customHeight="1">
      <c r="A65" s="18"/>
      <c r="B65" s="16" t="s">
        <v>9</v>
      </c>
      <c r="C65" s="16"/>
      <c r="D65" s="11">
        <f t="shared" ref="D65:H65" si="47">SUM(D61:D64)</f>
        <v>16786</v>
      </c>
      <c r="E65" s="11">
        <f t="shared" si="47"/>
        <v>10925</v>
      </c>
      <c r="F65" s="11">
        <f t="shared" si="47"/>
        <v>5861</v>
      </c>
      <c r="G65" s="11">
        <f t="shared" si="47"/>
        <v>5861</v>
      </c>
      <c r="H65" s="11">
        <f t="shared" si="47"/>
        <v>0</v>
      </c>
      <c r="I65" s="1">
        <f t="shared" si="46"/>
        <v>0</v>
      </c>
    </row>
    <row r="66" spans="1:12" s="3" customFormat="1" ht="27.95" customHeight="1">
      <c r="A66" s="18" t="s">
        <v>75</v>
      </c>
      <c r="B66" s="9" t="s">
        <v>16</v>
      </c>
      <c r="C66" s="10" t="s">
        <v>76</v>
      </c>
      <c r="D66" s="9">
        <f t="shared" ref="D66:D69" si="48">SUM(E66,F66)</f>
        <v>8057</v>
      </c>
      <c r="E66" s="9">
        <v>5695</v>
      </c>
      <c r="F66" s="9">
        <f t="shared" ref="F66:F69" si="49">SUM(G66:H66)</f>
        <v>2362</v>
      </c>
      <c r="G66" s="9">
        <v>2362</v>
      </c>
      <c r="H66" s="9"/>
      <c r="I66" s="3">
        <f t="shared" si="46"/>
        <v>0</v>
      </c>
      <c r="K66" s="12"/>
    </row>
    <row r="67" spans="1:12" s="3" customFormat="1" ht="27.95" customHeight="1">
      <c r="A67" s="18"/>
      <c r="B67" s="9" t="s">
        <v>13</v>
      </c>
      <c r="C67" s="10" t="s">
        <v>77</v>
      </c>
      <c r="D67" s="9">
        <f t="shared" si="48"/>
        <v>708</v>
      </c>
      <c r="E67" s="9">
        <v>354</v>
      </c>
      <c r="F67" s="9">
        <f t="shared" si="49"/>
        <v>354</v>
      </c>
      <c r="G67" s="9">
        <v>354</v>
      </c>
      <c r="H67" s="9"/>
      <c r="L67" s="12"/>
    </row>
    <row r="68" spans="1:12" s="1" customFormat="1" ht="27.95" customHeight="1">
      <c r="A68" s="18"/>
      <c r="B68" s="16" t="s">
        <v>9</v>
      </c>
      <c r="C68" s="16"/>
      <c r="D68" s="11">
        <f t="shared" ref="D68:H68" si="50">SUM(D66:D67)</f>
        <v>8765</v>
      </c>
      <c r="E68" s="11">
        <f t="shared" si="50"/>
        <v>6049</v>
      </c>
      <c r="F68" s="11">
        <f t="shared" si="50"/>
        <v>2716</v>
      </c>
      <c r="G68" s="11">
        <f t="shared" si="50"/>
        <v>2716</v>
      </c>
      <c r="H68" s="11">
        <f t="shared" si="50"/>
        <v>0</v>
      </c>
      <c r="I68" s="1">
        <f t="shared" ref="I68:I78" si="51">IF(G68+H68=F68,0,1)</f>
        <v>0</v>
      </c>
    </row>
    <row r="69" spans="1:12" s="3" customFormat="1" ht="27.95" customHeight="1">
      <c r="A69" s="18" t="s">
        <v>78</v>
      </c>
      <c r="B69" s="9" t="s">
        <v>16</v>
      </c>
      <c r="C69" s="10" t="s">
        <v>79</v>
      </c>
      <c r="D69" s="9">
        <f t="shared" si="48"/>
        <v>6604</v>
      </c>
      <c r="E69" s="9">
        <v>3440</v>
      </c>
      <c r="F69" s="9">
        <f t="shared" si="49"/>
        <v>3164</v>
      </c>
      <c r="G69" s="9">
        <v>3164</v>
      </c>
      <c r="H69" s="9"/>
      <c r="I69" s="3">
        <f t="shared" si="51"/>
        <v>0</v>
      </c>
      <c r="K69" s="12"/>
    </row>
    <row r="70" spans="1:12" s="1" customFormat="1" ht="27.95" customHeight="1">
      <c r="A70" s="18"/>
      <c r="B70" s="16" t="s">
        <v>9</v>
      </c>
      <c r="C70" s="16"/>
      <c r="D70" s="11">
        <f t="shared" ref="D70:H70" si="52">SUM(D69)</f>
        <v>6604</v>
      </c>
      <c r="E70" s="11">
        <f t="shared" si="52"/>
        <v>3440</v>
      </c>
      <c r="F70" s="11">
        <f t="shared" si="52"/>
        <v>3164</v>
      </c>
      <c r="G70" s="11">
        <f t="shared" si="52"/>
        <v>3164</v>
      </c>
      <c r="H70" s="11">
        <f t="shared" si="52"/>
        <v>0</v>
      </c>
      <c r="I70" s="1">
        <f t="shared" si="51"/>
        <v>0</v>
      </c>
    </row>
    <row r="71" spans="1:12" s="3" customFormat="1" ht="27.95" customHeight="1">
      <c r="A71" s="18" t="s">
        <v>80</v>
      </c>
      <c r="B71" s="9" t="s">
        <v>16</v>
      </c>
      <c r="C71" s="10" t="s">
        <v>81</v>
      </c>
      <c r="D71" s="9">
        <f>SUM(E71,F71)</f>
        <v>16989</v>
      </c>
      <c r="E71" s="9">
        <v>11210</v>
      </c>
      <c r="F71" s="9">
        <f>SUM(G71:H71)</f>
        <v>5779</v>
      </c>
      <c r="G71" s="9">
        <v>5779</v>
      </c>
      <c r="H71" s="9"/>
      <c r="I71" s="3">
        <f t="shared" si="51"/>
        <v>0</v>
      </c>
      <c r="K71" s="12"/>
    </row>
    <row r="72" spans="1:12" s="1" customFormat="1" ht="27.95" customHeight="1">
      <c r="A72" s="18"/>
      <c r="B72" s="16" t="s">
        <v>9</v>
      </c>
      <c r="C72" s="16"/>
      <c r="D72" s="11">
        <f t="shared" ref="D72:H72" si="53">SUM(D71)</f>
        <v>16989</v>
      </c>
      <c r="E72" s="11">
        <f t="shared" si="53"/>
        <v>11210</v>
      </c>
      <c r="F72" s="11">
        <f t="shared" si="53"/>
        <v>5779</v>
      </c>
      <c r="G72" s="11">
        <f t="shared" si="53"/>
        <v>5779</v>
      </c>
      <c r="H72" s="11">
        <f t="shared" si="53"/>
        <v>0</v>
      </c>
      <c r="I72" s="1">
        <f t="shared" si="51"/>
        <v>0</v>
      </c>
    </row>
    <row r="73" spans="1:12" s="3" customFormat="1" ht="27.95" customHeight="1">
      <c r="A73" s="18" t="s">
        <v>82</v>
      </c>
      <c r="B73" s="9" t="s">
        <v>48</v>
      </c>
      <c r="C73" s="10" t="s">
        <v>83</v>
      </c>
      <c r="D73" s="9">
        <f>SUM(E73,F73)</f>
        <v>6210</v>
      </c>
      <c r="E73" s="9">
        <v>3450</v>
      </c>
      <c r="F73" s="9">
        <f>SUM(G73:H73)</f>
        <v>2760</v>
      </c>
      <c r="G73" s="9">
        <v>2760</v>
      </c>
      <c r="H73" s="9"/>
      <c r="I73" s="3">
        <f t="shared" si="51"/>
        <v>0</v>
      </c>
    </row>
    <row r="74" spans="1:12" s="3" customFormat="1" ht="27.95" customHeight="1">
      <c r="A74" s="18"/>
      <c r="B74" s="9" t="s">
        <v>16</v>
      </c>
      <c r="C74" s="10" t="s">
        <v>84</v>
      </c>
      <c r="D74" s="9">
        <f>SUM(E74,F74)</f>
        <v>5365</v>
      </c>
      <c r="E74" s="9">
        <v>5120</v>
      </c>
      <c r="F74" s="9">
        <f>SUM(G74:H74)</f>
        <v>245</v>
      </c>
      <c r="G74" s="9">
        <v>245</v>
      </c>
      <c r="H74" s="9"/>
      <c r="I74" s="3">
        <f t="shared" si="51"/>
        <v>0</v>
      </c>
      <c r="K74" s="12"/>
    </row>
    <row r="75" spans="1:12" s="1" customFormat="1" ht="27.95" customHeight="1">
      <c r="A75" s="18"/>
      <c r="B75" s="16" t="s">
        <v>9</v>
      </c>
      <c r="C75" s="16"/>
      <c r="D75" s="11">
        <f t="shared" ref="D75:H75" si="54">SUM(D73:D74)</f>
        <v>11575</v>
      </c>
      <c r="E75" s="11">
        <f t="shared" si="54"/>
        <v>8570</v>
      </c>
      <c r="F75" s="11">
        <f t="shared" si="54"/>
        <v>3005</v>
      </c>
      <c r="G75" s="11">
        <f t="shared" si="54"/>
        <v>3005</v>
      </c>
      <c r="H75" s="11">
        <f t="shared" si="54"/>
        <v>0</v>
      </c>
      <c r="I75" s="1">
        <f t="shared" si="51"/>
        <v>0</v>
      </c>
    </row>
    <row r="76" spans="1:12" s="3" customFormat="1" ht="27.95" customHeight="1">
      <c r="A76" s="18" t="s">
        <v>85</v>
      </c>
      <c r="B76" s="9" t="s">
        <v>16</v>
      </c>
      <c r="C76" s="10" t="s">
        <v>86</v>
      </c>
      <c r="D76" s="9">
        <f>SUM(E76,F76)</f>
        <v>13046</v>
      </c>
      <c r="E76" s="9">
        <v>11710</v>
      </c>
      <c r="F76" s="9">
        <f>SUM(G76:H76)</f>
        <v>1336</v>
      </c>
      <c r="G76" s="9">
        <v>1336</v>
      </c>
      <c r="H76" s="9"/>
      <c r="I76" s="3">
        <f t="shared" si="51"/>
        <v>0</v>
      </c>
      <c r="K76" s="12"/>
    </row>
    <row r="77" spans="1:12" s="3" customFormat="1" ht="27.95" customHeight="1">
      <c r="A77" s="18"/>
      <c r="B77" s="9" t="s">
        <v>16</v>
      </c>
      <c r="C77" s="10" t="s">
        <v>87</v>
      </c>
      <c r="D77" s="9">
        <f>SUM(E77,F77)</f>
        <v>7156</v>
      </c>
      <c r="E77" s="9">
        <v>4675</v>
      </c>
      <c r="F77" s="9">
        <f>SUM(G77:H77)</f>
        <v>2481</v>
      </c>
      <c r="G77" s="9">
        <v>2481</v>
      </c>
      <c r="H77" s="9"/>
      <c r="I77" s="3">
        <f t="shared" si="51"/>
        <v>0</v>
      </c>
      <c r="K77" s="12"/>
    </row>
    <row r="78" spans="1:12" s="1" customFormat="1" ht="27.95" customHeight="1">
      <c r="A78" s="18"/>
      <c r="B78" s="16" t="s">
        <v>9</v>
      </c>
      <c r="C78" s="16"/>
      <c r="D78" s="11">
        <f t="shared" ref="D78:H78" si="55">SUM(D76:D77)</f>
        <v>20202</v>
      </c>
      <c r="E78" s="11">
        <f t="shared" si="55"/>
        <v>16385</v>
      </c>
      <c r="F78" s="11">
        <f t="shared" si="55"/>
        <v>3817</v>
      </c>
      <c r="G78" s="11">
        <f t="shared" si="55"/>
        <v>3817</v>
      </c>
      <c r="H78" s="11">
        <f t="shared" si="55"/>
        <v>0</v>
      </c>
      <c r="I78" s="1">
        <f t="shared" si="51"/>
        <v>0</v>
      </c>
    </row>
    <row r="79" spans="1:12" s="1" customFormat="1" ht="27.95" customHeight="1">
      <c r="A79" s="17" t="s">
        <v>88</v>
      </c>
      <c r="B79" s="17"/>
      <c r="C79" s="17"/>
      <c r="D79" s="13">
        <f t="shared" ref="D79:H79" si="56">SUBTOTAL(9,D7,D10,D12,D15,D18,D20,D24,D27,D31,D33,D35,D38,D41,D45,D48,D51,D53,D55,D58,D60,D65,D68,D70,D72,D78,D75)</f>
        <v>320690</v>
      </c>
      <c r="E79" s="13">
        <f t="shared" si="56"/>
        <v>212067</v>
      </c>
      <c r="F79" s="13">
        <f t="shared" si="56"/>
        <v>108623</v>
      </c>
      <c r="G79" s="13">
        <f t="shared" si="56"/>
        <v>108923</v>
      </c>
      <c r="H79" s="13">
        <f t="shared" si="56"/>
        <v>-300</v>
      </c>
    </row>
  </sheetData>
  <autoFilter ref="A5:I75">
    <extLst/>
  </autoFilter>
  <mergeCells count="61">
    <mergeCell ref="A54:A55"/>
    <mergeCell ref="A56:A58"/>
    <mergeCell ref="A59:A60"/>
    <mergeCell ref="A61:A65"/>
    <mergeCell ref="A66:A68"/>
    <mergeCell ref="A39:A41"/>
    <mergeCell ref="A42:A45"/>
    <mergeCell ref="A46:A48"/>
    <mergeCell ref="A49:A51"/>
    <mergeCell ref="A52:A53"/>
    <mergeCell ref="A25:A27"/>
    <mergeCell ref="A28:A31"/>
    <mergeCell ref="A32:A33"/>
    <mergeCell ref="A34:A35"/>
    <mergeCell ref="A36:A38"/>
    <mergeCell ref="A11:A12"/>
    <mergeCell ref="A13:A15"/>
    <mergeCell ref="A16:A18"/>
    <mergeCell ref="A19:A20"/>
    <mergeCell ref="A21:A24"/>
    <mergeCell ref="B70:C70"/>
    <mergeCell ref="B72:C72"/>
    <mergeCell ref="B75:C75"/>
    <mergeCell ref="B78:C78"/>
    <mergeCell ref="A79:C79"/>
    <mergeCell ref="A69:A70"/>
    <mergeCell ref="A71:A72"/>
    <mergeCell ref="A73:A75"/>
    <mergeCell ref="A76:A78"/>
    <mergeCell ref="B55:C55"/>
    <mergeCell ref="B58:C58"/>
    <mergeCell ref="B60:C60"/>
    <mergeCell ref="B65:C65"/>
    <mergeCell ref="B68:C68"/>
    <mergeCell ref="B41:C41"/>
    <mergeCell ref="B45:C45"/>
    <mergeCell ref="B48:C48"/>
    <mergeCell ref="B51:C51"/>
    <mergeCell ref="B53:C53"/>
    <mergeCell ref="B27:C27"/>
    <mergeCell ref="B31:C31"/>
    <mergeCell ref="B33:C33"/>
    <mergeCell ref="B35:C35"/>
    <mergeCell ref="B38:C38"/>
    <mergeCell ref="B12:C12"/>
    <mergeCell ref="B15:C15"/>
    <mergeCell ref="B18:C18"/>
    <mergeCell ref="B20:C20"/>
    <mergeCell ref="B24:C24"/>
    <mergeCell ref="A2:H2"/>
    <mergeCell ref="G3:H3"/>
    <mergeCell ref="F4:H4"/>
    <mergeCell ref="B7:C7"/>
    <mergeCell ref="B10:C10"/>
    <mergeCell ref="A4:A5"/>
    <mergeCell ref="A6:A7"/>
    <mergeCell ref="A8:A10"/>
    <mergeCell ref="B4:B5"/>
    <mergeCell ref="C4:C5"/>
    <mergeCell ref="D4:D5"/>
    <mergeCell ref="E4:E5"/>
  </mergeCells>
  <phoneticPr fontId="7" type="noConversion"/>
  <printOptions horizontalCentered="1"/>
  <pageMargins left="0.31458333333333299" right="0.31458333333333299" top="0.62986111111111098" bottom="0.55069444444444404" header="0.31458333333333299" footer="0.27500000000000002"/>
  <pageSetup paperSize="9" scale="93" fitToHeight="5" orientation="portrait" r:id="rId1"/>
  <headerFooter>
    <oddFooter>&amp;C第 &amp;P 页，共 &amp;N 页</oddFooter>
  </headerFooter>
  <rowBreaks count="3" manualBreakCount="3">
    <brk id="27" max="7" man="1"/>
    <brk id="51" max="7" man="1"/>
    <brk id="7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发文附件</vt:lpstr>
      <vt:lpstr>发文附件!Print_Area</vt:lpstr>
      <vt:lpstr>发文附件!Print_Titles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Kicaz</cp:lastModifiedBy>
  <cp:lastPrinted>2020-06-05T23:01:00Z</cp:lastPrinted>
  <dcterms:created xsi:type="dcterms:W3CDTF">2020-04-13T16:52:00Z</dcterms:created>
  <dcterms:modified xsi:type="dcterms:W3CDTF">2021-11-16T07:45:12Z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F4F2D39F6E25418B805B341C6C7F65A0</vt:lpwstr>
  </property>
  <property fmtid="{D5CDD505-2E9C-101B-9397-08002B2CF9AE}" pid="4" name="KSOReadingLayout">
    <vt:bool>false</vt:bool>
  </property>
</Properties>
</file>